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'Arkusz1'!$A$1:$O$25</definedName>
  </definedNames>
  <calcPr fullCalcOnLoad="1"/>
</workbook>
</file>

<file path=xl/sharedStrings.xml><?xml version="1.0" encoding="utf-8"?>
<sst xmlns="http://schemas.openxmlformats.org/spreadsheetml/2006/main" count="25" uniqueCount="23">
  <si>
    <t>Nazwa</t>
  </si>
  <si>
    <t>kwota zaciągnietej pozyczki      /kredytu</t>
  </si>
  <si>
    <t xml:space="preserve">                         Spłata pożyczki i kredytu w latach</t>
  </si>
  <si>
    <t>Wielkopolski Fundusz Ochrony Srodowiska i Gospodarki Wodnej pożyczka</t>
  </si>
  <si>
    <t>Bank Gospodarstwa Krajowego SA kredyt</t>
  </si>
  <si>
    <t>Razem - pożyczki i kredyty</t>
  </si>
  <si>
    <t>Planowane dochody</t>
  </si>
  <si>
    <t>Zadłużenie</t>
  </si>
  <si>
    <t>Spłaty kredytów/pożyczek z odsetkami</t>
  </si>
  <si>
    <t xml:space="preserve">      WSKAŹNIKI</t>
  </si>
  <si>
    <t>wskaźnik 15 %</t>
  </si>
  <si>
    <t>wskaźnik 60 %</t>
  </si>
  <si>
    <t>obsługi zadłużenia</t>
  </si>
  <si>
    <t xml:space="preserve">długu </t>
  </si>
  <si>
    <t xml:space="preserve">Burmistrza Miasta Puszczykowa </t>
  </si>
  <si>
    <t>z dnia 14.XI.2007</t>
  </si>
  <si>
    <t>kwota zaciągnietej pozyczki      /kredytu na 01.01.2008</t>
  </si>
  <si>
    <t xml:space="preserve">               PROGNOZA KWOTY DŁUGU MIASTA PUSZCZYKOWA NA LATA 2008 - 2012</t>
  </si>
  <si>
    <t>Bank według oferty przetargowej kredyt - do zaciągnięcia w 2007r.</t>
  </si>
  <si>
    <t>Bank według oferty przetargowej kredyt do zaciągnięcia w 2008r.</t>
  </si>
  <si>
    <t xml:space="preserve">                               Wielkość spłaty odsetek w latach</t>
  </si>
  <si>
    <t>do Zarządzenia Nr 41/07/V</t>
  </si>
  <si>
    <t>Załacznik Nr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</si>
</sst>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wrapText="1"/>
    </xf>
    <xf numFmtId="3" fontId="2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wrapText="1"/>
    </xf>
    <xf numFmtId="10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0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5" fontId="2" fillId="0" borderId="7" xfId="15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257175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6</xdr:row>
      <xdr:rowOff>28575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10382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workbookViewId="0" topLeftCell="A1">
      <pane ySplit="8" topLeftCell="BM9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0.00390625" style="0" customWidth="1"/>
    <col min="4" max="4" width="10.7109375" style="0" customWidth="1"/>
    <col min="5" max="5" width="8.8515625" style="0" hidden="1" customWidth="1"/>
    <col min="6" max="15" width="8.7109375" style="0" customWidth="1"/>
  </cols>
  <sheetData>
    <row r="3" ht="12.75">
      <c r="M3" t="s">
        <v>22</v>
      </c>
    </row>
    <row r="4" spans="2:13" ht="15.75" customHeight="1">
      <c r="B4" s="17" t="s">
        <v>17</v>
      </c>
      <c r="I4" s="18"/>
      <c r="J4" s="18"/>
      <c r="M4" t="s">
        <v>21</v>
      </c>
    </row>
    <row r="5" spans="9:15" ht="12.75">
      <c r="I5" s="18"/>
      <c r="J5" s="18"/>
      <c r="M5" t="s">
        <v>14</v>
      </c>
      <c r="O5" s="18"/>
    </row>
    <row r="6" spans="9:15" ht="12.75">
      <c r="I6" s="1"/>
      <c r="J6" s="1"/>
      <c r="M6" t="s">
        <v>15</v>
      </c>
      <c r="O6" s="1"/>
    </row>
    <row r="7" spans="1:15" ht="56.25">
      <c r="A7" s="38" t="s">
        <v>0</v>
      </c>
      <c r="B7" s="39"/>
      <c r="C7" s="31" t="s">
        <v>1</v>
      </c>
      <c r="D7" s="32" t="s">
        <v>16</v>
      </c>
      <c r="E7" s="32"/>
      <c r="F7" s="33"/>
      <c r="G7" s="34" t="s">
        <v>2</v>
      </c>
      <c r="H7" s="35"/>
      <c r="I7" s="36"/>
      <c r="J7" s="33"/>
      <c r="K7" s="33"/>
      <c r="L7" s="34" t="s">
        <v>20</v>
      </c>
      <c r="M7" s="33"/>
      <c r="N7" s="35"/>
      <c r="O7" s="37"/>
    </row>
    <row r="8" spans="1:15" ht="12.75">
      <c r="A8" s="20"/>
      <c r="B8" s="21"/>
      <c r="C8" s="2"/>
      <c r="D8" s="3"/>
      <c r="E8" s="3">
        <v>2007</v>
      </c>
      <c r="F8" s="4">
        <v>2008</v>
      </c>
      <c r="G8" s="4">
        <v>2009</v>
      </c>
      <c r="H8" s="4">
        <v>2010</v>
      </c>
      <c r="I8" s="5">
        <v>2011</v>
      </c>
      <c r="J8" s="4">
        <v>2012</v>
      </c>
      <c r="K8" s="4">
        <v>2008</v>
      </c>
      <c r="L8" s="4">
        <v>2009</v>
      </c>
      <c r="M8" s="4">
        <v>2010</v>
      </c>
      <c r="N8" s="4">
        <v>2011</v>
      </c>
      <c r="O8" s="5">
        <v>2012</v>
      </c>
    </row>
    <row r="9" spans="1:15" ht="45">
      <c r="A9" s="9">
        <v>1</v>
      </c>
      <c r="B9" s="6" t="s">
        <v>3</v>
      </c>
      <c r="C9" s="7">
        <v>450000</v>
      </c>
      <c r="D9" s="7">
        <v>144000</v>
      </c>
      <c r="E9" s="7">
        <v>450000</v>
      </c>
      <c r="F9" s="10">
        <v>9000</v>
      </c>
      <c r="G9" s="10">
        <v>0</v>
      </c>
      <c r="H9" s="7">
        <v>0</v>
      </c>
      <c r="I9" s="7">
        <v>0</v>
      </c>
      <c r="J9" s="7">
        <v>0</v>
      </c>
      <c r="K9" s="7">
        <v>2000</v>
      </c>
      <c r="L9" s="7">
        <v>0</v>
      </c>
      <c r="M9" s="7">
        <v>0</v>
      </c>
      <c r="N9" s="7">
        <v>0</v>
      </c>
      <c r="O9" s="7">
        <v>0</v>
      </c>
    </row>
    <row r="10" spans="1:15" ht="45">
      <c r="A10" s="9">
        <v>2</v>
      </c>
      <c r="B10" s="6" t="s">
        <v>3</v>
      </c>
      <c r="C10" s="7">
        <v>1800000</v>
      </c>
      <c r="D10" s="7">
        <v>672000</v>
      </c>
      <c r="E10" s="7">
        <v>68000</v>
      </c>
      <c r="F10" s="10">
        <v>132000</v>
      </c>
      <c r="G10" s="10">
        <v>0</v>
      </c>
      <c r="H10" s="7">
        <v>0</v>
      </c>
      <c r="I10" s="7">
        <v>0</v>
      </c>
      <c r="J10" s="7">
        <v>0</v>
      </c>
      <c r="K10" s="7">
        <v>9000</v>
      </c>
      <c r="L10" s="7">
        <v>0</v>
      </c>
      <c r="M10" s="7">
        <v>0</v>
      </c>
      <c r="N10" s="7">
        <v>0</v>
      </c>
      <c r="O10" s="7">
        <v>0</v>
      </c>
    </row>
    <row r="11" spans="1:15" ht="45">
      <c r="A11" s="9">
        <v>3</v>
      </c>
      <c r="B11" s="6" t="s">
        <v>3</v>
      </c>
      <c r="C11" s="7">
        <v>500000</v>
      </c>
      <c r="D11" s="7">
        <v>322700</v>
      </c>
      <c r="E11" s="7">
        <v>264000</v>
      </c>
      <c r="F11" s="10">
        <v>78800</v>
      </c>
      <c r="G11" s="10">
        <v>78800</v>
      </c>
      <c r="H11" s="7">
        <v>165100</v>
      </c>
      <c r="I11" s="7">
        <v>0</v>
      </c>
      <c r="J11" s="7">
        <v>0</v>
      </c>
      <c r="K11" s="7">
        <v>9000</v>
      </c>
      <c r="L11" s="7">
        <v>6000</v>
      </c>
      <c r="M11" s="7">
        <v>4000</v>
      </c>
      <c r="N11" s="7">
        <v>0</v>
      </c>
      <c r="O11" s="7">
        <v>0</v>
      </c>
    </row>
    <row r="12" spans="1:15" ht="22.5">
      <c r="A12" s="9">
        <v>6</v>
      </c>
      <c r="B12" s="6" t="s">
        <v>4</v>
      </c>
      <c r="C12" s="7">
        <v>2200000</v>
      </c>
      <c r="D12" s="7">
        <v>2200000</v>
      </c>
      <c r="E12" s="7"/>
      <c r="F12" s="7">
        <v>550000</v>
      </c>
      <c r="G12" s="7">
        <v>550000</v>
      </c>
      <c r="H12" s="7">
        <v>550000</v>
      </c>
      <c r="I12" s="7">
        <v>412500</v>
      </c>
      <c r="J12" s="7">
        <v>137500</v>
      </c>
      <c r="K12" s="7">
        <v>100000</v>
      </c>
      <c r="L12" s="7">
        <v>80000</v>
      </c>
      <c r="M12" s="7">
        <v>60000</v>
      </c>
      <c r="N12" s="7">
        <v>20000</v>
      </c>
      <c r="O12" s="7">
        <v>1000</v>
      </c>
    </row>
    <row r="13" spans="1:15" ht="33.75">
      <c r="A13" s="9">
        <v>7</v>
      </c>
      <c r="B13" s="23" t="s">
        <v>18</v>
      </c>
      <c r="C13" s="26">
        <v>2600000</v>
      </c>
      <c r="D13" s="26">
        <v>2600000</v>
      </c>
      <c r="E13" s="26"/>
      <c r="F13" s="27">
        <v>289000</v>
      </c>
      <c r="G13" s="27">
        <v>578000</v>
      </c>
      <c r="H13" s="27">
        <v>578000</v>
      </c>
      <c r="I13" s="27">
        <v>578000</v>
      </c>
      <c r="J13" s="27">
        <v>577000</v>
      </c>
      <c r="K13" s="27">
        <v>130000</v>
      </c>
      <c r="L13" s="27">
        <v>110000</v>
      </c>
      <c r="M13" s="27">
        <v>80000</v>
      </c>
      <c r="N13" s="27">
        <v>48000</v>
      </c>
      <c r="O13" s="27">
        <v>17000</v>
      </c>
    </row>
    <row r="14" spans="1:15" ht="33.75">
      <c r="A14" s="22">
        <v>8</v>
      </c>
      <c r="B14" s="25" t="s">
        <v>19</v>
      </c>
      <c r="C14" s="26">
        <v>0</v>
      </c>
      <c r="D14" s="26">
        <v>0</v>
      </c>
      <c r="E14" s="28"/>
      <c r="F14" s="27"/>
      <c r="G14" s="27">
        <v>1000000</v>
      </c>
      <c r="H14" s="27">
        <v>1000000</v>
      </c>
      <c r="I14" s="27">
        <v>1000000</v>
      </c>
      <c r="J14" s="27">
        <v>1000000</v>
      </c>
      <c r="K14" s="27">
        <v>100000</v>
      </c>
      <c r="L14" s="27">
        <v>200000</v>
      </c>
      <c r="M14" s="27">
        <v>150000</v>
      </c>
      <c r="N14" s="27">
        <v>100000</v>
      </c>
      <c r="O14" s="27">
        <v>50000</v>
      </c>
    </row>
    <row r="15" spans="1:15" ht="12.75">
      <c r="A15" s="22"/>
      <c r="B15" s="30">
        <v>5700000</v>
      </c>
      <c r="C15" s="29"/>
      <c r="D15" s="29"/>
      <c r="E15" s="2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9"/>
      <c r="B16" s="24" t="s">
        <v>5</v>
      </c>
      <c r="C16" s="5">
        <f>SUM(C9:C14)</f>
        <v>7550000</v>
      </c>
      <c r="D16" s="5">
        <f>SUM(D9:D14)</f>
        <v>5938700</v>
      </c>
      <c r="E16" s="5"/>
      <c r="F16" s="5">
        <f aca="true" t="shared" si="0" ref="F16:O16">SUM(F9:F14)</f>
        <v>1058800</v>
      </c>
      <c r="G16" s="5">
        <f t="shared" si="0"/>
        <v>2206800</v>
      </c>
      <c r="H16" s="5">
        <f t="shared" si="0"/>
        <v>2293100</v>
      </c>
      <c r="I16" s="5">
        <f t="shared" si="0"/>
        <v>1990500</v>
      </c>
      <c r="J16" s="5">
        <f t="shared" si="0"/>
        <v>1714500</v>
      </c>
      <c r="K16" s="5">
        <f t="shared" si="0"/>
        <v>350000</v>
      </c>
      <c r="L16" s="5">
        <f t="shared" si="0"/>
        <v>396000</v>
      </c>
      <c r="M16" s="5">
        <f t="shared" si="0"/>
        <v>294000</v>
      </c>
      <c r="N16" s="5">
        <f t="shared" si="0"/>
        <v>168000</v>
      </c>
      <c r="O16" s="5">
        <f t="shared" si="0"/>
        <v>68000</v>
      </c>
    </row>
    <row r="17" spans="1:15" ht="12.75">
      <c r="A17" s="4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"/>
      <c r="O17" s="4"/>
    </row>
    <row r="18" spans="1:15" ht="12.75">
      <c r="A18" s="7"/>
      <c r="B18" s="11" t="s">
        <v>6</v>
      </c>
      <c r="C18" s="7"/>
      <c r="D18" s="7">
        <v>23100000</v>
      </c>
      <c r="E18" s="7"/>
      <c r="F18" s="7">
        <v>23100000</v>
      </c>
      <c r="G18" s="7">
        <v>23100000</v>
      </c>
      <c r="H18" s="7">
        <v>23100000</v>
      </c>
      <c r="I18" s="7">
        <v>23100000</v>
      </c>
      <c r="J18" s="7">
        <v>23100000</v>
      </c>
      <c r="K18" s="7"/>
      <c r="L18" s="7"/>
      <c r="M18" s="7"/>
      <c r="N18" s="7"/>
      <c r="O18" s="7"/>
    </row>
    <row r="19" spans="1:15" ht="12.75">
      <c r="A19" s="7"/>
      <c r="B19" s="11" t="s">
        <v>7</v>
      </c>
      <c r="C19" s="7"/>
      <c r="D19" s="7">
        <f>D16</f>
        <v>5938700</v>
      </c>
      <c r="E19" s="7"/>
      <c r="F19" s="7">
        <f>SUM(D16,-F16,B15)</f>
        <v>10579900</v>
      </c>
      <c r="G19" s="7">
        <f>SUM(F19,-G16)</f>
        <v>8373100</v>
      </c>
      <c r="H19" s="7">
        <f>SUM(G19,-H16)</f>
        <v>6080000</v>
      </c>
      <c r="I19" s="7">
        <f>SUM(H19,-I16)</f>
        <v>4089500</v>
      </c>
      <c r="J19" s="7">
        <f>SUM(I19,-J16)</f>
        <v>2375000</v>
      </c>
      <c r="K19" s="7"/>
      <c r="L19" s="7"/>
      <c r="M19" s="7"/>
      <c r="N19" s="7"/>
      <c r="O19" s="7"/>
    </row>
    <row r="20" spans="1:15" ht="22.5">
      <c r="A20" s="7"/>
      <c r="B20" s="11" t="s">
        <v>8</v>
      </c>
      <c r="C20" s="7"/>
      <c r="D20" s="7"/>
      <c r="E20" s="7"/>
      <c r="F20" s="7">
        <f>SUM(F16,K16)</f>
        <v>1408800</v>
      </c>
      <c r="G20" s="7">
        <f>SUM(G16,L16)</f>
        <v>2602800</v>
      </c>
      <c r="H20" s="7">
        <f>SUM(H16,M16)</f>
        <v>2587100</v>
      </c>
      <c r="I20" s="7">
        <f>SUM(I16,N16)</f>
        <v>2158500</v>
      </c>
      <c r="J20" s="7">
        <f>SUM(J16,O16)</f>
        <v>1782500</v>
      </c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12"/>
      <c r="B22" s="12" t="s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7"/>
      <c r="N22" s="7"/>
      <c r="O22" s="7"/>
    </row>
    <row r="23" spans="1:15" ht="12.75">
      <c r="A23" s="9">
        <v>12</v>
      </c>
      <c r="B23" s="15" t="s">
        <v>12</v>
      </c>
      <c r="C23" s="16" t="s">
        <v>10</v>
      </c>
      <c r="D23" s="16"/>
      <c r="E23" s="16"/>
      <c r="F23" s="19">
        <f>F20/F18</f>
        <v>0.060987012987012985</v>
      </c>
      <c r="G23" s="19">
        <f>G20/G18</f>
        <v>0.11267532467532468</v>
      </c>
      <c r="H23" s="19">
        <f>H20/H18</f>
        <v>0.111995670995671</v>
      </c>
      <c r="I23" s="19">
        <f>I20/I18</f>
        <v>0.09344155844155844</v>
      </c>
      <c r="J23" s="19">
        <f>J20/J18</f>
        <v>0.07716450216450216</v>
      </c>
      <c r="K23" s="16"/>
      <c r="L23" s="16"/>
      <c r="M23" s="16"/>
      <c r="N23" s="16"/>
      <c r="O23" s="16"/>
    </row>
    <row r="24" spans="1:15" ht="12.75">
      <c r="A24" s="9">
        <f>+A23+1</f>
        <v>13</v>
      </c>
      <c r="B24" s="9" t="s">
        <v>13</v>
      </c>
      <c r="C24" s="16" t="s">
        <v>11</v>
      </c>
      <c r="D24" s="16"/>
      <c r="E24" s="16"/>
      <c r="F24" s="19">
        <f>F19/F18</f>
        <v>0.458004329004329</v>
      </c>
      <c r="G24" s="19">
        <f>G19/G18</f>
        <v>0.36247186147186145</v>
      </c>
      <c r="H24" s="19">
        <f>H19/H18</f>
        <v>0.2632034632034632</v>
      </c>
      <c r="I24" s="19">
        <f>I19/I18</f>
        <v>0.17703463203463204</v>
      </c>
      <c r="J24" s="19">
        <f>J19/J18</f>
        <v>0.10281385281385282</v>
      </c>
      <c r="K24" s="16"/>
      <c r="L24" s="16"/>
      <c r="M24" s="16"/>
      <c r="N24" s="16"/>
      <c r="O24" s="16"/>
    </row>
  </sheetData>
  <mergeCells count="1"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headerFooter alignWithMargins="0">
    <oddHeader>&amp;C&amp;"Arial,Pogrubiony"&amp;UPROJEKT BUDŻETU NA 2008
&amp;UMiasto Puszczykowo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2007-11-14T15:16:39Z</cp:lastPrinted>
  <dcterms:created xsi:type="dcterms:W3CDTF">2006-10-26T10:13:50Z</dcterms:created>
  <dcterms:modified xsi:type="dcterms:W3CDTF">2007-11-14T15:16:43Z</dcterms:modified>
  <cp:category/>
  <cp:version/>
  <cp:contentType/>
  <cp:contentStatus/>
</cp:coreProperties>
</file>